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Yvonnick\Projet Informatique\01_Yvonnick-Immo\Liens pour le site Yvonnick-Immo\"/>
    </mc:Choice>
  </mc:AlternateContent>
  <xr:revisionPtr revIDLastSave="0" documentId="13_ncr:1_{6419E3F8-16D9-430B-B8DE-C073A69B4FA9}" xr6:coauthVersionLast="47" xr6:coauthVersionMax="47" xr10:uidLastSave="{00000000-0000-0000-0000-000000000000}"/>
  <bookViews>
    <workbookView xWindow="-120" yWindow="-120" windowWidth="29040" windowHeight="15840" xr2:uid="{E9E35801-DEE9-4F63-A346-48D1CB26F395}"/>
  </bookViews>
  <sheets>
    <sheet name="Détails du CA d'une entrepris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20" i="2"/>
  <c r="E21" i="2"/>
  <c r="E22" i="2"/>
  <c r="E8" i="2"/>
  <c r="C20" i="2"/>
  <c r="D29" i="2"/>
  <c r="E29" i="2" s="1"/>
  <c r="D13" i="2"/>
  <c r="D14" i="2" s="1"/>
  <c r="D15" i="2" s="1"/>
  <c r="D16" i="2" s="1"/>
  <c r="D17" i="2" s="1"/>
  <c r="E17" i="2" s="1"/>
  <c r="D9" i="2"/>
  <c r="D10" i="2" s="1"/>
  <c r="E10" i="2" s="1"/>
  <c r="E15" i="2" l="1"/>
  <c r="E14" i="2"/>
  <c r="E13" i="2"/>
  <c r="E16" i="2"/>
  <c r="E9" i="2"/>
  <c r="D18" i="2" l="1"/>
  <c r="D23" i="2" l="1"/>
  <c r="E18" i="2"/>
  <c r="D25" i="2" l="1"/>
  <c r="E23" i="2"/>
  <c r="E25" i="2" l="1"/>
  <c r="D26" i="2"/>
  <c r="E26" i="2" l="1"/>
  <c r="D31" i="2"/>
  <c r="E31" i="2" s="1"/>
  <c r="D27" i="2"/>
  <c r="D30" i="2" l="1"/>
  <c r="E30" i="2" s="1"/>
  <c r="E27" i="2"/>
</calcChain>
</file>

<file path=xl/sharedStrings.xml><?xml version="1.0" encoding="utf-8"?>
<sst xmlns="http://schemas.openxmlformats.org/spreadsheetml/2006/main" count="28" uniqueCount="28">
  <si>
    <t>TVA</t>
  </si>
  <si>
    <t xml:space="preserve">Mensuel </t>
  </si>
  <si>
    <t>annuel</t>
  </si>
  <si>
    <t>Chiffre d'Affaire TTC</t>
  </si>
  <si>
    <t>Chiffre d'Affaire HT</t>
  </si>
  <si>
    <t>Salaire net après impôt</t>
  </si>
  <si>
    <t>Taux</t>
  </si>
  <si>
    <t>Coût du salaire pour l'entreprise</t>
  </si>
  <si>
    <t>Charges et frais (LOA voiture)</t>
  </si>
  <si>
    <t xml:space="preserve">Location de bureau, </t>
  </si>
  <si>
    <t>Abonnement internet…</t>
  </si>
  <si>
    <t>Total frais fixe (salaire + charges)</t>
  </si>
  <si>
    <t>Résultat : CA - (charges + salaires)</t>
  </si>
  <si>
    <t>Impôt sur les sociétés</t>
  </si>
  <si>
    <t>Salaire avant impôt</t>
  </si>
  <si>
    <t>Salaure brut</t>
  </si>
  <si>
    <t>Cotisations salariales</t>
  </si>
  <si>
    <t>Cotisation patronales</t>
  </si>
  <si>
    <t>Résultat net après impôt (bénéfice réel)</t>
  </si>
  <si>
    <t>Salaire réel sur le compte bancaire</t>
  </si>
  <si>
    <t>Bénéfice réel de l'entreprise</t>
  </si>
  <si>
    <t xml:space="preserve">Part de l'état (impôts, taxes…). </t>
  </si>
  <si>
    <t>Taux d'imposition estimé sur salaire, mais variable selon imosition du foyer</t>
  </si>
  <si>
    <t>Légende :
_Renseigner les cases grises
_La police bleue correspond aux impôts
_En gras, les chiffres clés.</t>
  </si>
  <si>
    <t>Chiffre d'affaire mensuel 6 000 €/mois, soit 300 €/jour</t>
  </si>
  <si>
    <t>Salaire net après impôt 2 200 €/mois</t>
  </si>
  <si>
    <t>Charge, LOA voiture 500 €/mois</t>
  </si>
  <si>
    <t>Hypothèses : (vous pouvez les changer)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</si>
</sst>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0.0%"/>
    <numFmt numFmtId="166" formatCode="#,##0.00\ &quot;€&quot;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1"/>
      <color rgb="FF0000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9" fontId="0" fillId="0" borderId="0" xfId="1" applyFont="1"/>
    <xf numFmtId="164" fontId="2" fillId="0" borderId="0" xfId="0" applyNumberFormat="1" applyFont="1"/>
    <xf numFmtId="164" fontId="0" fillId="0" borderId="1" xfId="0" applyNumberFormat="1" applyBorder="1"/>
    <xf numFmtId="9" fontId="0" fillId="0" borderId="1" xfId="1" applyFont="1" applyBorder="1"/>
    <xf numFmtId="164" fontId="2" fillId="2" borderId="1" xfId="0" applyNumberFormat="1" applyFont="1" applyFill="1" applyBorder="1"/>
    <xf numFmtId="164" fontId="5" fillId="0" borderId="1" xfId="0" applyNumberFormat="1" applyFont="1" applyBorder="1"/>
    <xf numFmtId="9" fontId="5" fillId="0" borderId="1" xfId="1" applyFont="1" applyBorder="1"/>
    <xf numFmtId="164" fontId="5" fillId="0" borderId="1" xfId="0" applyNumberFormat="1" applyFont="1" applyBorder="1" applyAlignment="1">
      <alignment horizontal="left" vertical="center" wrapText="1"/>
    </xf>
    <xf numFmtId="9" fontId="5" fillId="0" borderId="1" xfId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/>
    <xf numFmtId="165" fontId="0" fillId="0" borderId="1" xfId="1" applyNumberFormat="1" applyFont="1" applyBorder="1"/>
    <xf numFmtId="164" fontId="4" fillId="0" borderId="1" xfId="0" applyNumberFormat="1" applyFont="1" applyBorder="1"/>
    <xf numFmtId="166" fontId="5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9" fontId="2" fillId="0" borderId="0" xfId="1" applyFont="1" applyBorder="1"/>
    <xf numFmtId="164" fontId="2" fillId="0" borderId="2" xfId="0" applyNumberFormat="1" applyFont="1" applyBorder="1"/>
    <xf numFmtId="9" fontId="2" fillId="0" borderId="3" xfId="1" applyFont="1" applyBorder="1"/>
    <xf numFmtId="164" fontId="3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6" fillId="0" borderId="7" xfId="0" applyNumberFormat="1" applyFont="1" applyBorder="1"/>
    <xf numFmtId="9" fontId="6" fillId="0" borderId="8" xfId="1" applyFont="1" applyBorder="1"/>
    <xf numFmtId="164" fontId="6" fillId="0" borderId="8" xfId="0" applyNumberFormat="1" applyFont="1" applyBorder="1"/>
    <xf numFmtId="164" fontId="6" fillId="0" borderId="9" xfId="0" applyNumberFormat="1" applyFont="1" applyBorder="1"/>
    <xf numFmtId="164" fontId="2" fillId="0" borderId="0" xfId="0" applyNumberFormat="1" applyFont="1" applyAlignment="1">
      <alignment vertical="center" wrapText="1"/>
    </xf>
    <xf numFmtId="164" fontId="2" fillId="3" borderId="0" xfId="0" applyNumberFormat="1" applyFont="1" applyFill="1" applyAlignment="1">
      <alignment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3068-9385-4CD7-AEAB-308C1BB63D3A}">
  <dimension ref="B2:E33"/>
  <sheetViews>
    <sheetView tabSelected="1" workbookViewId="0">
      <selection activeCell="G17" sqref="G17"/>
    </sheetView>
  </sheetViews>
  <sheetFormatPr baseColWidth="10" defaultRowHeight="15" x14ac:dyDescent="0.25"/>
  <cols>
    <col min="1" max="1" width="7.140625" style="1" customWidth="1"/>
    <col min="2" max="2" width="49.5703125" style="1" bestFit="1" customWidth="1"/>
    <col min="3" max="3" width="6.140625" style="1" bestFit="1" customWidth="1"/>
    <col min="4" max="16384" width="11.42578125" style="1"/>
  </cols>
  <sheetData>
    <row r="2" spans="2:5" x14ac:dyDescent="0.25">
      <c r="B2" s="3" t="s">
        <v>27</v>
      </c>
    </row>
    <row r="3" spans="2:5" x14ac:dyDescent="0.25">
      <c r="B3" s="3" t="s">
        <v>24</v>
      </c>
    </row>
    <row r="4" spans="2:5" x14ac:dyDescent="0.25">
      <c r="B4" s="3" t="s">
        <v>25</v>
      </c>
    </row>
    <row r="5" spans="2:5" x14ac:dyDescent="0.25">
      <c r="B5" s="3" t="s">
        <v>26</v>
      </c>
    </row>
    <row r="7" spans="2:5" x14ac:dyDescent="0.25">
      <c r="C7" s="16" t="s">
        <v>6</v>
      </c>
      <c r="D7" s="16" t="s">
        <v>1</v>
      </c>
      <c r="E7" s="16" t="s">
        <v>2</v>
      </c>
    </row>
    <row r="8" spans="2:5" x14ac:dyDescent="0.25">
      <c r="B8" s="4" t="s">
        <v>3</v>
      </c>
      <c r="C8" s="5"/>
      <c r="D8" s="6">
        <v>6000</v>
      </c>
      <c r="E8" s="4">
        <f>D8*12</f>
        <v>72000</v>
      </c>
    </row>
    <row r="9" spans="2:5" x14ac:dyDescent="0.25">
      <c r="B9" s="7" t="s">
        <v>0</v>
      </c>
      <c r="C9" s="8">
        <v>0.2</v>
      </c>
      <c r="D9" s="7">
        <f>D8-D8/1.2</f>
        <v>1000</v>
      </c>
      <c r="E9" s="7">
        <f t="shared" ref="E9:E31" si="0">D9*12</f>
        <v>12000</v>
      </c>
    </row>
    <row r="10" spans="2:5" x14ac:dyDescent="0.25">
      <c r="B10" s="4" t="s">
        <v>4</v>
      </c>
      <c r="C10" s="5"/>
      <c r="D10" s="4">
        <f>D8-D9</f>
        <v>5000</v>
      </c>
      <c r="E10" s="4">
        <f t="shared" si="0"/>
        <v>60000</v>
      </c>
    </row>
    <row r="11" spans="2:5" x14ac:dyDescent="0.25">
      <c r="B11" s="4"/>
      <c r="C11" s="5"/>
      <c r="D11" s="4"/>
      <c r="E11" s="4"/>
    </row>
    <row r="12" spans="2:5" x14ac:dyDescent="0.25">
      <c r="B12" s="4" t="s">
        <v>5</v>
      </c>
      <c r="C12" s="5"/>
      <c r="D12" s="6">
        <v>2200</v>
      </c>
      <c r="E12" s="4">
        <f t="shared" si="0"/>
        <v>26400</v>
      </c>
    </row>
    <row r="13" spans="2:5" ht="30" x14ac:dyDescent="0.25">
      <c r="B13" s="9" t="s">
        <v>22</v>
      </c>
      <c r="C13" s="10">
        <v>0.1</v>
      </c>
      <c r="D13" s="11">
        <f>D12-D12/1.128</f>
        <v>249.64539007092185</v>
      </c>
      <c r="E13" s="11">
        <f t="shared" si="0"/>
        <v>2995.7446808510622</v>
      </c>
    </row>
    <row r="14" spans="2:5" x14ac:dyDescent="0.25">
      <c r="B14" s="4" t="s">
        <v>14</v>
      </c>
      <c r="C14" s="5"/>
      <c r="D14" s="4">
        <f>D12+D13</f>
        <v>2449.6453900709221</v>
      </c>
      <c r="E14" s="4">
        <f t="shared" si="0"/>
        <v>29395.744680851065</v>
      </c>
    </row>
    <row r="15" spans="2:5" x14ac:dyDescent="0.25">
      <c r="B15" s="7" t="s">
        <v>16</v>
      </c>
      <c r="C15" s="8">
        <v>0.22</v>
      </c>
      <c r="D15" s="7">
        <f>D14-D14/1.2825</f>
        <v>539.59050502536866</v>
      </c>
      <c r="E15" s="7">
        <f t="shared" si="0"/>
        <v>6475.0860603044239</v>
      </c>
    </row>
    <row r="16" spans="2:5" x14ac:dyDescent="0.25">
      <c r="B16" s="4" t="s">
        <v>15</v>
      </c>
      <c r="C16" s="5"/>
      <c r="D16" s="4">
        <f>D14+D15</f>
        <v>2989.2358950962907</v>
      </c>
      <c r="E16" s="4">
        <f t="shared" si="0"/>
        <v>35870.830741155485</v>
      </c>
    </row>
    <row r="17" spans="2:5" x14ac:dyDescent="0.25">
      <c r="B17" s="7" t="s">
        <v>17</v>
      </c>
      <c r="C17" s="8">
        <v>0.42</v>
      </c>
      <c r="D17" s="7">
        <f>D16-D16/1.722</f>
        <v>1253.3265483504772</v>
      </c>
      <c r="E17" s="7">
        <f t="shared" si="0"/>
        <v>15039.918580205725</v>
      </c>
    </row>
    <row r="18" spans="2:5" x14ac:dyDescent="0.25">
      <c r="B18" s="4" t="s">
        <v>7</v>
      </c>
      <c r="C18" s="5"/>
      <c r="D18" s="4">
        <f>D16+D17</f>
        <v>4242.5624434467682</v>
      </c>
      <c r="E18" s="4">
        <f t="shared" si="0"/>
        <v>50910.749321361218</v>
      </c>
    </row>
    <row r="19" spans="2:5" x14ac:dyDescent="0.25">
      <c r="B19" s="4"/>
      <c r="C19" s="5"/>
      <c r="D19" s="12"/>
      <c r="E19" s="4"/>
    </row>
    <row r="20" spans="2:5" x14ac:dyDescent="0.25">
      <c r="B20" s="4" t="s">
        <v>8</v>
      </c>
      <c r="C20" s="5">
        <f>D20/D8</f>
        <v>8.3333333333333329E-2</v>
      </c>
      <c r="D20" s="6">
        <v>500</v>
      </c>
      <c r="E20" s="4">
        <f t="shared" si="0"/>
        <v>6000</v>
      </c>
    </row>
    <row r="21" spans="2:5" x14ac:dyDescent="0.25">
      <c r="B21" s="4" t="s">
        <v>9</v>
      </c>
      <c r="C21" s="5"/>
      <c r="D21" s="6">
        <v>0</v>
      </c>
      <c r="E21" s="4">
        <f t="shared" si="0"/>
        <v>0</v>
      </c>
    </row>
    <row r="22" spans="2:5" x14ac:dyDescent="0.25">
      <c r="B22" s="4" t="s">
        <v>10</v>
      </c>
      <c r="C22" s="5"/>
      <c r="D22" s="6">
        <v>0</v>
      </c>
      <c r="E22" s="4">
        <f t="shared" si="0"/>
        <v>0</v>
      </c>
    </row>
    <row r="23" spans="2:5" x14ac:dyDescent="0.25">
      <c r="B23" s="4" t="s">
        <v>11</v>
      </c>
      <c r="C23" s="5"/>
      <c r="D23" s="4">
        <f>SUM(D18:D22)</f>
        <v>4742.5624434467682</v>
      </c>
      <c r="E23" s="4">
        <f t="shared" si="0"/>
        <v>56910.749321361218</v>
      </c>
    </row>
    <row r="24" spans="2:5" x14ac:dyDescent="0.25">
      <c r="B24" s="4"/>
      <c r="C24" s="5"/>
      <c r="D24" s="4"/>
      <c r="E24" s="4"/>
    </row>
    <row r="25" spans="2:5" x14ac:dyDescent="0.25">
      <c r="B25" s="4" t="s">
        <v>12</v>
      </c>
      <c r="C25" s="13"/>
      <c r="D25" s="14">
        <f>D10-D23</f>
        <v>257.43755655323184</v>
      </c>
      <c r="E25" s="4">
        <f t="shared" si="0"/>
        <v>3089.2506786387821</v>
      </c>
    </row>
    <row r="26" spans="2:5" x14ac:dyDescent="0.25">
      <c r="B26" s="7" t="s">
        <v>13</v>
      </c>
      <c r="C26" s="8">
        <v>0.15</v>
      </c>
      <c r="D26" s="15">
        <f>D25-D25/1.1761</f>
        <v>38.546682857770691</v>
      </c>
      <c r="E26" s="7">
        <f t="shared" si="0"/>
        <v>462.56019429324829</v>
      </c>
    </row>
    <row r="27" spans="2:5" x14ac:dyDescent="0.25">
      <c r="B27" s="4" t="s">
        <v>18</v>
      </c>
      <c r="C27" s="4"/>
      <c r="D27" s="4">
        <f>D25-D26</f>
        <v>218.89087369546115</v>
      </c>
      <c r="E27" s="4">
        <f t="shared" si="0"/>
        <v>2626.6904843455341</v>
      </c>
    </row>
    <row r="29" spans="2:5" x14ac:dyDescent="0.25">
      <c r="B29" s="18" t="s">
        <v>19</v>
      </c>
      <c r="C29" s="19"/>
      <c r="D29" s="20">
        <f>D12</f>
        <v>2200</v>
      </c>
      <c r="E29" s="21">
        <f t="shared" si="0"/>
        <v>26400</v>
      </c>
    </row>
    <row r="30" spans="2:5" x14ac:dyDescent="0.25">
      <c r="B30" s="22" t="s">
        <v>20</v>
      </c>
      <c r="C30" s="17"/>
      <c r="D30" s="3">
        <f>D27</f>
        <v>218.89087369546115</v>
      </c>
      <c r="E30" s="23">
        <f t="shared" si="0"/>
        <v>2626.6904843455341</v>
      </c>
    </row>
    <row r="31" spans="2:5" x14ac:dyDescent="0.25">
      <c r="B31" s="24" t="s">
        <v>21</v>
      </c>
      <c r="C31" s="25"/>
      <c r="D31" s="26">
        <f>D9+D13+D15+D17+D26</f>
        <v>3081.1091263045382</v>
      </c>
      <c r="E31" s="27">
        <f t="shared" si="0"/>
        <v>36973.309515654459</v>
      </c>
    </row>
    <row r="32" spans="2:5" x14ac:dyDescent="0.25">
      <c r="C32" s="2"/>
      <c r="D32" s="3"/>
    </row>
    <row r="33" spans="2:5" ht="69.75" customHeight="1" x14ac:dyDescent="0.25">
      <c r="B33" s="29" t="s">
        <v>23</v>
      </c>
      <c r="C33" s="28"/>
      <c r="D33" s="28"/>
      <c r="E33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Détails du CA d'une entreprise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Yvonnick Charrier</dc:creator>
  <cp:lastModifiedBy>Yvonnick Charrier</cp:lastModifiedBy>
  <cp:lastPrinted>2025-08-16T11:35:27Z</cp:lastPrinted>
  <dcterms:created xsi:type="dcterms:W3CDTF">2025-08-16T05:13:04Z</dcterms:created>
  <dcterms:modified xsi:type="dcterms:W3CDTF">2025-08-16T11:47:44Z</dcterms:modified>
</cp:coreProperties>
</file>